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. AC Servo system\02. Manual\"/>
    </mc:Choice>
  </mc:AlternateContent>
  <xr:revisionPtr revIDLastSave="0" documentId="13_ncr:1_{9D4010AB-8590-48A1-9D11-61951E543AED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Berekening" sheetId="1" r:id="rId1"/>
    <sheet name="Setting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3" i="1"/>
  <c r="B16" i="1" s="1"/>
  <c r="A31" i="1"/>
  <c r="A30" i="1"/>
  <c r="B14" i="1"/>
  <c r="B17" i="1" s="1"/>
  <c r="B24" i="1" l="1"/>
  <c r="B25" i="1"/>
  <c r="B18" i="1"/>
  <c r="B20" i="1" s="1"/>
  <c r="B15" i="1"/>
  <c r="B26" i="1" s="1"/>
  <c r="B31" i="1" s="1"/>
  <c r="B28" i="1" l="1"/>
  <c r="B30" i="1"/>
</calcChain>
</file>

<file path=xl/sharedStrings.xml><?xml version="1.0" encoding="utf-8"?>
<sst xmlns="http://schemas.openxmlformats.org/spreadsheetml/2006/main" count="33" uniqueCount="30">
  <si>
    <t>In te stellen servo parameter:</t>
  </si>
  <si>
    <t>Deviation Error [mm]:</t>
  </si>
  <si>
    <t>P1-44 (Numerator)</t>
  </si>
  <si>
    <t>P2-35 (Condition of excessive position control deviation warning)</t>
  </si>
  <si>
    <t>Factor Nmax:</t>
  </si>
  <si>
    <t>Factor Mmax:</t>
  </si>
  <si>
    <t>Berekende Condition of excessive position control deviation warning (P2-35):</t>
  </si>
  <si>
    <t>Berekende Denumerator (P1-45):</t>
  </si>
  <si>
    <t>Berekende Numerator (P1-44):</t>
  </si>
  <si>
    <t>Stap 1: vul de benodigde waarden in:</t>
  </si>
  <si>
    <t>Stap 2: Indien bovenstaande Numerator en Denumerator een kommagetal bevatten, kun je de waarde verbeteren met een gewenste factor lager dan:</t>
  </si>
  <si>
    <t>Verhouding Numerator/Denumerator:</t>
  </si>
  <si>
    <t>Maximale factor t.b.v. verbeteren nauwkeurigheid:</t>
  </si>
  <si>
    <r>
      <t>Aantal decimalen invoer positie (x.</t>
    </r>
    <r>
      <rPr>
        <b/>
        <sz val="11"/>
        <color rgb="FFFF0000"/>
        <rFont val="Calibri"/>
        <family val="2"/>
        <scheme val="minor"/>
      </rPr>
      <t>XXXX</t>
    </r>
    <r>
      <rPr>
        <b/>
        <sz val="11"/>
        <color theme="1"/>
        <rFont val="Calibri"/>
        <family val="2"/>
        <scheme val="minor"/>
      </rPr>
      <t>):</t>
    </r>
  </si>
  <si>
    <t>Afstand per omwenteling / spoed [mm]:</t>
  </si>
  <si>
    <t>Servo systeem</t>
  </si>
  <si>
    <t>Pulstal encoder</t>
  </si>
  <si>
    <t>Min Gear</t>
  </si>
  <si>
    <t>Max Gear</t>
  </si>
  <si>
    <t>A2</t>
  </si>
  <si>
    <t>B3</t>
  </si>
  <si>
    <t>Servo systeem:</t>
  </si>
  <si>
    <t>Max P2-35</t>
  </si>
  <si>
    <t>Gewenste factor voor het verbeteren van de nauwkeurigheid (door bijvoorbeeld factoor met 10 of met 0,1 te vermenigvuldigen):</t>
  </si>
  <si>
    <r>
      <t>Totale reductie [i=</t>
    </r>
    <r>
      <rPr>
        <b/>
        <sz val="11"/>
        <color rgb="FFFF0000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>]:</t>
    </r>
  </si>
  <si>
    <t>P1-45 (Denominator)</t>
  </si>
  <si>
    <t>:</t>
  </si>
  <si>
    <t>Reductie 1:</t>
  </si>
  <si>
    <t>Reductie 2:</t>
  </si>
  <si>
    <t>Reductie 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</si>
</sst>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27">
    <xf numFmtId="0" fontId="0" fillId="0" borderId="0" xfId="0"/>
    <xf numFmtId="0" fontId="1" fillId="0" borderId="0" xfId="0" applyFont="1"/>
    <xf numFmtId="1" fontId="4" fillId="0" borderId="0" xfId="0" applyNumberFormat="1" applyFont="1"/>
    <xf numFmtId="0" fontId="6" fillId="0" borderId="0" xfId="0" applyFont="1"/>
    <xf numFmtId="0" fontId="9" fillId="0" borderId="0" xfId="0" applyFont="1"/>
    <xf numFmtId="0" fontId="11" fillId="4" borderId="0" xfId="1" applyFont="1" applyFill="1" applyAlignment="1" applyProtection="1">
      <alignment horizontal="center"/>
      <protection locked="0"/>
    </xf>
    <xf numFmtId="0" fontId="11" fillId="3" borderId="0" xfId="1" applyFont="1" applyFill="1" applyAlignment="1" applyProtection="1">
      <alignment horizontal="center"/>
      <protection locked="0"/>
    </xf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1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10" fillId="4" borderId="0" xfId="0" applyFont="1" applyFill="1" applyAlignment="1" applyProtection="1">
      <alignment horizontal="center"/>
      <protection locked="0"/>
    </xf>
    <xf numFmtId="0" fontId="11" fillId="4" borderId="0" xfId="1" applyFont="1" applyFill="1" applyAlignment="1" applyProtection="1">
      <alignment horizontal="center"/>
      <protection locked="0"/>
    </xf>
    <xf numFmtId="0" fontId="11" fillId="0" borderId="0" xfId="1" applyFont="1" applyFill="1" applyAlignment="1" applyProtection="1">
      <alignment horizontal="center"/>
    </xf>
    <xf numFmtId="164" fontId="11" fillId="4" borderId="0" xfId="1" applyNumberFormat="1" applyFont="1" applyFill="1" applyAlignment="1" applyProtection="1">
      <alignment horizontal="center"/>
      <protection locked="0"/>
    </xf>
    <xf numFmtId="0" fontId="11" fillId="3" borderId="0" xfId="1" applyFont="1" applyFill="1" applyAlignment="1" applyProtection="1">
      <alignment horizontal="center"/>
      <protection locked="0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5" fillId="3" borderId="0" xfId="1" applyFill="1" applyAlignment="1" applyProtection="1">
      <alignment horizontal="right"/>
      <protection locked="0"/>
    </xf>
  </cellXfs>
  <cellStyles count="2">
    <cellStyle name="Neutraal" xfId="1" builtinId="28"/>
    <cellStyle name="Standaard" xfId="0" builtinId="0"/>
  </cellStyles>
  <dxfs count="3">
    <dxf>
      <font>
        <b/>
        <i val="0"/>
      </font>
      <fill>
        <patternFill>
          <bgColor rgb="FFFF8585"/>
        </patternFill>
      </fill>
    </dxf>
    <dxf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9797"/>
        </patternFill>
      </fill>
    </dxf>
  </dxfs>
  <tableStyles count="0" defaultTableStyle="TableStyleMedium2" defaultPivotStyle="PivotStyleLight16"/>
  <colors>
    <mruColors>
      <color rgb="FFFF9797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workbookViewId="0">
      <selection activeCell="F4" sqref="F4"/>
    </sheetView>
  </sheetViews>
  <sheetFormatPr defaultRowHeight="14.4" x14ac:dyDescent="0.3"/>
  <cols>
    <col min="1" max="1" width="148" customWidth="1"/>
    <col min="2" max="2" width="15" customWidth="1"/>
    <col min="3" max="3" width="3.44140625" customWidth="1"/>
    <col min="4" max="4" width="13" customWidth="1"/>
    <col min="5" max="5" width="2.109375" customWidth="1"/>
    <col min="9" max="9" width="13" customWidth="1"/>
  </cols>
  <sheetData>
    <row r="1" spans="1:4" ht="15.6" x14ac:dyDescent="0.3">
      <c r="A1" s="16" t="s">
        <v>9</v>
      </c>
      <c r="B1" s="16"/>
      <c r="C1" s="16"/>
      <c r="D1" s="17"/>
    </row>
    <row r="3" spans="1:4" ht="15.6" x14ac:dyDescent="0.3">
      <c r="A3" s="4" t="s">
        <v>21</v>
      </c>
      <c r="B3" s="18" t="s">
        <v>19</v>
      </c>
      <c r="C3" s="18"/>
      <c r="D3" s="18"/>
    </row>
    <row r="5" spans="1:4" x14ac:dyDescent="0.3">
      <c r="A5" s="1" t="s">
        <v>13</v>
      </c>
      <c r="B5" s="19">
        <v>4</v>
      </c>
      <c r="C5" s="19"/>
      <c r="D5" s="19"/>
    </row>
    <row r="6" spans="1:4" x14ac:dyDescent="0.3">
      <c r="A6" s="1" t="s">
        <v>27</v>
      </c>
      <c r="B6" s="9">
        <v>1</v>
      </c>
      <c r="C6" s="7" t="s">
        <v>26</v>
      </c>
      <c r="D6" s="6">
        <v>1</v>
      </c>
    </row>
    <row r="7" spans="1:4" x14ac:dyDescent="0.3">
      <c r="A7" s="1" t="s">
        <v>28</v>
      </c>
      <c r="B7" s="10">
        <v>1</v>
      </c>
      <c r="C7" s="8" t="s">
        <v>26</v>
      </c>
      <c r="D7" s="5">
        <v>1</v>
      </c>
    </row>
    <row r="8" spans="1:4" x14ac:dyDescent="0.3">
      <c r="A8" s="1" t="s">
        <v>29</v>
      </c>
      <c r="B8" s="9">
        <v>1</v>
      </c>
      <c r="C8" s="7" t="s">
        <v>26</v>
      </c>
      <c r="D8" s="6">
        <v>1</v>
      </c>
    </row>
    <row r="9" spans="1:4" x14ac:dyDescent="0.3">
      <c r="A9" s="1" t="s">
        <v>24</v>
      </c>
      <c r="B9" s="20">
        <f>(D6/B6)*(D7/B7)*(D8/B8)</f>
        <v>1</v>
      </c>
      <c r="C9" s="20"/>
      <c r="D9" s="20"/>
    </row>
    <row r="10" spans="1:4" x14ac:dyDescent="0.3">
      <c r="A10" s="1" t="s">
        <v>14</v>
      </c>
      <c r="B10" s="21">
        <v>241</v>
      </c>
      <c r="C10" s="21"/>
      <c r="D10" s="21"/>
    </row>
    <row r="11" spans="1:4" x14ac:dyDescent="0.3">
      <c r="A11" s="1" t="s">
        <v>1</v>
      </c>
      <c r="B11" s="22">
        <v>10</v>
      </c>
      <c r="C11" s="22"/>
      <c r="D11" s="22"/>
    </row>
    <row r="13" spans="1:4" x14ac:dyDescent="0.3">
      <c r="A13" s="1" t="s">
        <v>8</v>
      </c>
      <c r="B13" s="23">
        <f>SUM((_xlfn.XLOOKUP($B$3,Settings!A:A,Settings!B:B))*B9)</f>
        <v>1280000</v>
      </c>
      <c r="C13" s="23"/>
      <c r="D13" s="23"/>
    </row>
    <row r="14" spans="1:4" x14ac:dyDescent="0.3">
      <c r="A14" s="1" t="s">
        <v>7</v>
      </c>
      <c r="B14" s="23">
        <f>SUM(B10*(10^B5))</f>
        <v>2410000</v>
      </c>
      <c r="C14" s="23"/>
      <c r="D14" s="23"/>
    </row>
    <row r="15" spans="1:4" x14ac:dyDescent="0.3">
      <c r="A15" s="1" t="s">
        <v>6</v>
      </c>
      <c r="B15" s="23">
        <f>SUM((B11*10^B5)*(B13/B14))</f>
        <v>53112.033195020747</v>
      </c>
      <c r="C15" s="23"/>
      <c r="D15" s="23"/>
    </row>
    <row r="16" spans="1:4" x14ac:dyDescent="0.3">
      <c r="A16" s="1" t="s">
        <v>4</v>
      </c>
      <c r="B16" s="23">
        <f>SUM(536870911/B13)</f>
        <v>419.43039921874998</v>
      </c>
      <c r="C16" s="23"/>
      <c r="D16" s="23"/>
    </row>
    <row r="17" spans="1:4" x14ac:dyDescent="0.3">
      <c r="A17" s="1" t="s">
        <v>5</v>
      </c>
      <c r="B17" s="23">
        <f>SUM(4294967295/B14)</f>
        <v>1782.1441058091286</v>
      </c>
      <c r="C17" s="23"/>
      <c r="D17" s="23"/>
    </row>
    <row r="18" spans="1:4" x14ac:dyDescent="0.3">
      <c r="A18" s="1" t="s">
        <v>12</v>
      </c>
      <c r="B18" s="24">
        <f>IF(AND(B16&lt;B17),IF(AND(ROUNDDOWN(B16,0)&lt;=0),1,ROUNDDOWN(B16,0)),IF(AND(ROUNDDOWN(B17,0)&lt;=0),1,ROUNDDOWN(B17,0)))</f>
        <v>419</v>
      </c>
      <c r="C18" s="24"/>
      <c r="D18" s="24"/>
    </row>
    <row r="19" spans="1:4" x14ac:dyDescent="0.3">
      <c r="A19" s="1"/>
      <c r="B19" s="1"/>
      <c r="C19" s="1"/>
    </row>
    <row r="20" spans="1:4" ht="15.6" x14ac:dyDescent="0.3">
      <c r="A20" s="3" t="s">
        <v>10</v>
      </c>
      <c r="B20" s="25">
        <f>SUM(B18)</f>
        <v>419</v>
      </c>
      <c r="C20" s="25"/>
      <c r="D20" s="25"/>
    </row>
    <row r="21" spans="1:4" x14ac:dyDescent="0.3">
      <c r="A21" s="1" t="s">
        <v>23</v>
      </c>
      <c r="B21" s="26">
        <v>1</v>
      </c>
      <c r="C21" s="26"/>
      <c r="D21" s="26"/>
    </row>
    <row r="23" spans="1:4" ht="18" x14ac:dyDescent="0.35">
      <c r="A23" s="14" t="s">
        <v>0</v>
      </c>
      <c r="B23" s="14"/>
      <c r="C23" s="14"/>
      <c r="D23" s="15"/>
    </row>
    <row r="24" spans="1:4" x14ac:dyDescent="0.3">
      <c r="A24" s="1" t="s">
        <v>2</v>
      </c>
      <c r="B24" s="12">
        <f>SUM(B13*B21)</f>
        <v>1280000</v>
      </c>
      <c r="C24" s="12"/>
      <c r="D24" s="12"/>
    </row>
    <row r="25" spans="1:4" x14ac:dyDescent="0.3">
      <c r="A25" s="1" t="s">
        <v>25</v>
      </c>
      <c r="B25" s="12">
        <f>SUM(B14*B21)</f>
        <v>2410000</v>
      </c>
      <c r="C25" s="12"/>
      <c r="D25" s="12"/>
    </row>
    <row r="26" spans="1:4" x14ac:dyDescent="0.3">
      <c r="A26" s="1" t="s">
        <v>3</v>
      </c>
      <c r="B26" s="12">
        <f>ROUNDDOWN(B15,0)</f>
        <v>53112</v>
      </c>
      <c r="C26" s="12"/>
      <c r="D26" s="12"/>
    </row>
    <row r="27" spans="1:4" x14ac:dyDescent="0.3">
      <c r="A27" s="1"/>
      <c r="B27" s="1"/>
      <c r="C27" s="1"/>
      <c r="D27" s="2"/>
    </row>
    <row r="28" spans="1:4" x14ac:dyDescent="0.3">
      <c r="A28" s="1" t="s">
        <v>11</v>
      </c>
      <c r="B28" s="13">
        <f>SUM(B24/B25)</f>
        <v>0.53112033195020747</v>
      </c>
      <c r="C28" s="13"/>
      <c r="D28" s="13"/>
    </row>
    <row r="30" spans="1:4" x14ac:dyDescent="0.3">
      <c r="A30" s="1" t="str">
        <f>_xlfn.CONCAT("De verhouding van Numerator/Denumerator moet tussen ",_xlfn.XLOOKUP($B$3,Settings!A:A,Settings!C:C)," &lt; Numerator/Denumerator &lt; ",_xlfn.XLOOKUP($B$3,Settings!A:A,Settings!D:D)," vallen. De gekozen waarden zijn:")</f>
        <v>De verhouding van Numerator/Denumerator moet tussen 0,02 &lt; Numerator/Denumerator &lt; 25600 vallen. De gekozen waarden zijn:</v>
      </c>
      <c r="B30" s="11" t="str">
        <f>IF(AND(AND((B24/B25)&lt;25600),(B24/B25)&gt;(1/50)),"Goed","Waarde valt buiten de range!")</f>
        <v>Goed</v>
      </c>
      <c r="C30" s="11"/>
      <c r="D30" s="11"/>
    </row>
    <row r="31" spans="1:4" x14ac:dyDescent="0.3">
      <c r="A31" s="1" t="str">
        <f>_xlfn.CONCAT("De waarde van de condigtion of excessive position control deviation warning moet tussen 1 &lt;= P2-35 &lt;  ",_xlfn.XLOOKUP($B$3,Settings!A:A,Settings!E:E)," liggen. De waarde is:")</f>
        <v>De waarde van de condigtion of excessive position control deviation warning moet tussen 1 &lt;= P2-35 &lt;  128000000 liggen. De waarde is:</v>
      </c>
      <c r="B31" s="11" t="str">
        <f>IF(AND(AND(B26&lt;_xlfn.XLOOKUP($B$3,Settings!A:A,Settings!E:E)),B26&gt;1),"Goed","Waarde valt buiten de range!")</f>
        <v>Goed</v>
      </c>
      <c r="C31" s="11"/>
      <c r="D31" s="11"/>
    </row>
  </sheetData>
  <sheetProtection sheet="1" formatCells="0" formatColumns="0" formatRows="0" insertColumns="0" insertRows="0" insertHyperlinks="0" deleteColumns="0" deleteRows="0" sort="0" autoFilter="0" pivotTables="0"/>
  <mergeCells count="21">
    <mergeCell ref="A23:D23"/>
    <mergeCell ref="A1:D1"/>
    <mergeCell ref="B3:D3"/>
    <mergeCell ref="B5:D5"/>
    <mergeCell ref="B9:D9"/>
    <mergeCell ref="B10:D10"/>
    <mergeCell ref="B11:D11"/>
    <mergeCell ref="B13:D13"/>
    <mergeCell ref="B15:D15"/>
    <mergeCell ref="B14:D14"/>
    <mergeCell ref="B16:D16"/>
    <mergeCell ref="B17:D17"/>
    <mergeCell ref="B18:D18"/>
    <mergeCell ref="B20:D20"/>
    <mergeCell ref="B21:D21"/>
    <mergeCell ref="B31:D31"/>
    <mergeCell ref="B24:D24"/>
    <mergeCell ref="B25:D25"/>
    <mergeCell ref="B26:D26"/>
    <mergeCell ref="B28:D28"/>
    <mergeCell ref="B30:D30"/>
  </mergeCells>
  <conditionalFormatting sqref="B30">
    <cfRule type="cellIs" dxfId="2" priority="3" operator="notEqual">
      <formula>"Goed"</formula>
    </cfRule>
  </conditionalFormatting>
  <conditionalFormatting sqref="B30:B31">
    <cfRule type="cellIs" dxfId="1" priority="2" operator="equal">
      <formula>"Goed"</formula>
    </cfRule>
  </conditionalFormatting>
  <conditionalFormatting sqref="B31">
    <cfRule type="cellIs" dxfId="0" priority="1" operator="notEqual">
      <formula>"Goed"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E1E2C0-6110-4994-8563-F7E948E93E21}">
          <x14:formula1>
            <xm:f>Settings!$A$2:$A$3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workbookViewId="0">
      <selection activeCell="D3" sqref="D3"/>
    </sheetView>
  </sheetViews>
  <sheetFormatPr defaultRowHeight="14.4" x14ac:dyDescent="0.3"/>
  <cols>
    <col min="1" max="1" width="14" bestFit="1" customWidth="1"/>
    <col min="2" max="2" width="14.88671875" bestFit="1" customWidth="1"/>
    <col min="3" max="3" width="18.33203125" customWidth="1"/>
    <col min="4" max="4" width="12.5546875" customWidth="1"/>
    <col min="5" max="5" width="15.88671875" customWidth="1"/>
    <col min="6" max="6" width="13.6640625" customWidth="1"/>
  </cols>
  <sheetData>
    <row r="1" spans="1:6" x14ac:dyDescent="0.3">
      <c r="A1" s="1" t="s">
        <v>15</v>
      </c>
      <c r="B1" s="1" t="s">
        <v>16</v>
      </c>
      <c r="C1" s="1" t="s">
        <v>17</v>
      </c>
      <c r="D1" s="1" t="s">
        <v>18</v>
      </c>
      <c r="E1" s="1" t="s">
        <v>22</v>
      </c>
      <c r="F1" s="1"/>
    </row>
    <row r="2" spans="1:6" x14ac:dyDescent="0.3">
      <c r="A2" t="s">
        <v>19</v>
      </c>
      <c r="B2">
        <v>1280000</v>
      </c>
      <c r="C2">
        <v>0.02</v>
      </c>
      <c r="D2">
        <v>25600</v>
      </c>
      <c r="E2">
        <v>128000000</v>
      </c>
    </row>
    <row r="3" spans="1:6" x14ac:dyDescent="0.3">
      <c r="A3" t="s">
        <v>20</v>
      </c>
      <c r="B3">
        <v>16777216</v>
      </c>
      <c r="C3">
        <v>1</v>
      </c>
      <c r="D3">
        <v>262144</v>
      </c>
      <c r="E3">
        <v>1677721600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Berekening</vt:lpstr>
      <vt:lpstr>Settings</vt:lpstr>
    </vt:vector>
  </TitlesOfParts>
  <Company>MCA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Berendsen</dc:creator>
  <cp:lastModifiedBy>Sander Veldhuis | Innomotion</cp:lastModifiedBy>
  <dcterms:created xsi:type="dcterms:W3CDTF">2011-06-10T07:33:24Z</dcterms:created>
  <dcterms:modified xsi:type="dcterms:W3CDTF">2026-07-03T06:53:00Z</dcterms:modified>
</cp:coreProperties>
</file>